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O23" i="1" l="1"/>
  <c r="AK21" i="1"/>
  <c r="AG21" i="1"/>
  <c r="AC21" i="1"/>
  <c r="U21" i="1"/>
  <c r="Q21" i="1"/>
  <c r="M21" i="1"/>
  <c r="I24" i="1"/>
  <c r="I22" i="1"/>
  <c r="I21" i="1"/>
  <c r="E29" i="1"/>
  <c r="E28" i="1"/>
  <c r="E24" i="1"/>
  <c r="E21" i="1"/>
  <c r="E46" i="1"/>
  <c r="E44" i="1"/>
  <c r="E43" i="1"/>
  <c r="I46" i="1"/>
  <c r="I45" i="1"/>
  <c r="I44" i="1"/>
  <c r="I43" i="1"/>
  <c r="M43" i="1"/>
  <c r="M46" i="1"/>
  <c r="M45" i="1"/>
  <c r="M44" i="1"/>
  <c r="U43" i="1"/>
  <c r="U44" i="1"/>
  <c r="U46" i="1"/>
  <c r="Q46" i="1"/>
  <c r="Q45" i="1"/>
  <c r="Q44" i="1"/>
  <c r="Q43" i="1"/>
  <c r="Y45" i="1"/>
  <c r="Y43" i="1"/>
  <c r="AC44" i="1"/>
  <c r="AC43" i="1"/>
  <c r="AS43" i="1"/>
  <c r="AK46" i="1"/>
  <c r="AK45" i="1"/>
  <c r="AK43" i="1"/>
  <c r="AG49" i="1"/>
  <c r="AG47" i="1"/>
  <c r="AG45" i="1"/>
  <c r="AG43" i="1"/>
  <c r="Y57" i="1"/>
  <c r="AC57" i="1"/>
  <c r="AG57" i="1"/>
  <c r="AK57" i="1"/>
  <c r="AS57" i="1"/>
  <c r="U35" i="1" l="1"/>
  <c r="U34" i="1"/>
  <c r="Q36" i="1"/>
  <c r="M60" i="1" l="1"/>
  <c r="M59" i="1"/>
  <c r="Y58" i="1"/>
  <c r="N8" i="1" l="1"/>
  <c r="O8" i="1"/>
  <c r="P8" i="1"/>
  <c r="AQ58" i="1" l="1"/>
  <c r="P61" i="1"/>
  <c r="N61" i="1"/>
  <c r="O61" i="1"/>
  <c r="AD50" i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E35" i="1" l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6" i="1" l="1"/>
  <c r="M8" i="1"/>
  <c r="D16" i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P58" i="1"/>
  <c r="AL61" i="1"/>
  <c r="G50" i="1"/>
  <c r="T38" i="1"/>
  <c r="S38" i="1"/>
  <c r="U22" i="1" l="1"/>
  <c r="U33" i="1"/>
  <c r="U25" i="1"/>
  <c r="U27" i="1"/>
  <c r="U30" i="1"/>
  <c r="J50" i="1"/>
  <c r="AR45" i="1"/>
  <c r="AQ45" i="1"/>
  <c r="AE50" i="1"/>
  <c r="AI50" i="1"/>
  <c r="AR60" i="1" l="1"/>
  <c r="AQ60" i="1"/>
  <c r="AP60" i="1"/>
  <c r="AM61" i="1"/>
  <c r="AP57" i="1"/>
  <c r="AO50" i="1" l="1"/>
  <c r="AK50" i="1"/>
  <c r="AO58" i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O38" i="1"/>
  <c r="AI38" i="1"/>
  <c r="AQ38" i="1" s="1"/>
  <c r="AH38" i="1"/>
  <c r="AP38" i="1" s="1"/>
  <c r="AK35" i="1" l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K38" i="1" l="1"/>
  <c r="I9" i="1"/>
  <c r="I10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12" i="1" l="1"/>
  <c r="AR57" i="1"/>
  <c r="AQ57" i="1"/>
  <c r="AR59" i="1"/>
  <c r="AQ59" i="1"/>
  <c r="AQ61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F61" i="1"/>
  <c r="AE61" i="1"/>
  <c r="AD61" i="1"/>
  <c r="AB61" i="1"/>
  <c r="AA61" i="1"/>
  <c r="Z61" i="1"/>
  <c r="S61" i="1"/>
  <c r="T61" i="1"/>
  <c r="R61" i="1"/>
  <c r="E57" i="1" l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H50" i="1"/>
  <c r="F50" i="1"/>
  <c r="D50" i="1"/>
  <c r="C50" i="1"/>
  <c r="AS61" i="1" l="1"/>
  <c r="E50" i="1" l="1"/>
  <c r="AR44" i="1"/>
  <c r="AQ44" i="1"/>
  <c r="X50" i="1"/>
  <c r="W50" i="1"/>
  <c r="E33" i="1" l="1"/>
  <c r="E31" i="1"/>
  <c r="E32" i="1"/>
  <c r="E38" i="1" l="1"/>
  <c r="T50" i="1"/>
  <c r="S50" i="1"/>
  <c r="R50" i="1"/>
  <c r="U37" i="1" l="1"/>
  <c r="U38" i="1" l="1"/>
  <c r="AF50" i="1"/>
  <c r="N50" i="1"/>
  <c r="M26" i="1" l="1"/>
  <c r="M27" i="1"/>
  <c r="M23" i="1"/>
  <c r="M28" i="1"/>
  <c r="M22" i="1"/>
  <c r="AB50" i="1"/>
  <c r="M38" i="1" l="1"/>
  <c r="L50" i="1"/>
  <c r="AA50" i="1"/>
  <c r="AG34" i="1" l="1"/>
  <c r="AG32" i="1"/>
  <c r="AG31" i="1"/>
  <c r="AQ50" i="1"/>
  <c r="AG50" i="1" l="1"/>
  <c r="AG38" i="1"/>
  <c r="AC23" i="1"/>
  <c r="Y50" i="1" l="1"/>
  <c r="U50" i="1"/>
  <c r="AC50" i="1"/>
  <c r="M50" i="1"/>
  <c r="I50" i="1"/>
  <c r="AC22" i="1"/>
  <c r="O50" i="1"/>
  <c r="P50" i="1"/>
  <c r="AC38" i="1" l="1"/>
  <c r="I28" i="1" l="1"/>
  <c r="I27" i="1"/>
  <c r="Q26" i="1"/>
  <c r="I32" i="1"/>
  <c r="I34" i="1"/>
  <c r="I29" i="1"/>
  <c r="Q24" i="1"/>
  <c r="Q23" i="1"/>
  <c r="Q32" i="1"/>
  <c r="Q25" i="1"/>
  <c r="Q50" i="1"/>
  <c r="Q31" i="1"/>
  <c r="Q34" i="1"/>
  <c r="Q33" i="1"/>
  <c r="I30" i="1"/>
  <c r="I31" i="1"/>
  <c r="I23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R50" i="1"/>
  <c r="AS49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<sst xmlns="http://schemas.openxmlformats.org/spreadsheetml/2006/main" count="236" uniqueCount="62">
  <si>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</si>
  <si>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</si>
  <si>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</si>
  <si>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</si>
  <si>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</si>
  <si>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</si>
  <si>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</si>
  <si>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</si>
  <si>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</si>
  <si>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</si>
  <si>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</si>
  <si>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</si>
  <si>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</si>
  <si>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</si>
  <si>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</si>
  <si>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</si>
  <si>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</si>
  <si>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</si>
  <si>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</si>
  <si>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</si>
  <si>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</si>
  <si>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</si>
  <si>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</si>
  <si>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</si>
  <si>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</si>
  <si>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</si>
  <si>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</si>
  <si>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</si>
  <si>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</si>
  <si>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</si>
  <si>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</si>
  <si>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</si>
  <si>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</si>
  <si>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</si>
  <si>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</si>
  <si>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</si>
  <si>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</si>
  <si>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</si>
  <si>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</si>
  <si>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</si>
  <si>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</si>
  <si>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</si>
  <si>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</si>
  <si>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</si>
  <si>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</si>
  <si>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</si>
  <si>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</si>
  <si>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</si>
  <si>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</si>
  <si>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</si>
  <si>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</si>
  <si>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</si>
  <si>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</si>
  <si>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</si>
  <si>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</si>
  <si>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</si>
  <si>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</si>
  <si>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</si>
  <si>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</si>
  <si>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</si>
  <si>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</si>
  <si>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06.11.2020г.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</si>
</sst>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165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65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5" fontId="2" fillId="0" borderId="38" xfId="1" applyFont="1" applyFill="1" applyBorder="1" applyAlignment="1">
      <alignment horizontal="center" wrapText="1"/>
    </xf>
    <xf numFmtId="165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0" xfId="1" applyFont="1" applyAlignment="1"/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X1" zoomScale="80" zoomScaleNormal="80" zoomScaleSheetLayoutView="80" workbookViewId="0">
      <selection activeCell="AO24" sqref="AO24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9" t="s">
        <v>21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0" t="s">
        <v>0</v>
      </c>
      <c r="B3" s="210" t="s">
        <v>58</v>
      </c>
      <c r="C3" s="211"/>
      <c r="D3" s="211"/>
      <c r="E3" s="212"/>
      <c r="F3" s="223" t="s">
        <v>40</v>
      </c>
      <c r="G3" s="223"/>
      <c r="H3" s="223"/>
      <c r="I3" s="223"/>
      <c r="J3" s="224" t="s">
        <v>56</v>
      </c>
      <c r="K3" s="223"/>
      <c r="L3" s="223"/>
      <c r="M3" s="223"/>
      <c r="N3" s="210" t="s">
        <v>59</v>
      </c>
      <c r="O3" s="211"/>
      <c r="P3" s="211"/>
      <c r="Q3" s="212"/>
    </row>
    <row r="4" spans="1:20" ht="18" customHeight="1" x14ac:dyDescent="0.25">
      <c r="A4" s="221"/>
      <c r="B4" s="213" t="s">
        <v>2</v>
      </c>
      <c r="C4" s="215" t="s">
        <v>30</v>
      </c>
      <c r="D4" s="215" t="s">
        <v>36</v>
      </c>
      <c r="E4" s="217" t="s">
        <v>1</v>
      </c>
      <c r="F4" s="229" t="s">
        <v>2</v>
      </c>
      <c r="G4" s="225" t="s">
        <v>30</v>
      </c>
      <c r="H4" s="225" t="s">
        <v>36</v>
      </c>
      <c r="I4" s="227" t="s">
        <v>1</v>
      </c>
      <c r="J4" s="208" t="s">
        <v>2</v>
      </c>
      <c r="K4" s="225" t="s">
        <v>30</v>
      </c>
      <c r="L4" s="225" t="s">
        <v>36</v>
      </c>
      <c r="M4" s="227" t="s">
        <v>1</v>
      </c>
      <c r="N4" s="213" t="s">
        <v>2</v>
      </c>
      <c r="O4" s="215" t="s">
        <v>30</v>
      </c>
      <c r="P4" s="215" t="s">
        <v>36</v>
      </c>
      <c r="Q4" s="217" t="s">
        <v>1</v>
      </c>
    </row>
    <row r="5" spans="1:20" ht="30" customHeight="1" thickBot="1" x14ac:dyDescent="0.3">
      <c r="A5" s="222"/>
      <c r="B5" s="214"/>
      <c r="C5" s="216"/>
      <c r="D5" s="216"/>
      <c r="E5" s="218"/>
      <c r="F5" s="230"/>
      <c r="G5" s="226"/>
      <c r="H5" s="226"/>
      <c r="I5" s="228"/>
      <c r="J5" s="209"/>
      <c r="K5" s="226"/>
      <c r="L5" s="226"/>
      <c r="M5" s="228"/>
      <c r="N5" s="214"/>
      <c r="O5" s="216"/>
      <c r="P5" s="216"/>
      <c r="Q5" s="218"/>
    </row>
    <row r="6" spans="1:20" s="30" customFormat="1" ht="16.5" customHeight="1" x14ac:dyDescent="0.25">
      <c r="A6" s="24" t="s">
        <v>22</v>
      </c>
      <c r="B6" s="14">
        <v>30</v>
      </c>
      <c r="C6" s="179">
        <v>4097.2439999999997</v>
      </c>
      <c r="D6" s="179">
        <v>1307.834484</v>
      </c>
      <c r="E6" s="17">
        <f>C6/C16</f>
        <v>9.5191192537830205E-2</v>
      </c>
      <c r="F6" s="25">
        <v>2</v>
      </c>
      <c r="G6" s="179">
        <v>427.62979999999999</v>
      </c>
      <c r="H6" s="179">
        <v>200</v>
      </c>
      <c r="I6" s="18">
        <f>G6/G16</f>
        <v>3.0979234606144115E-2</v>
      </c>
      <c r="J6" s="14"/>
      <c r="K6" s="179"/>
      <c r="L6" s="179"/>
      <c r="M6" s="18">
        <f>K6/K16</f>
        <v>0</v>
      </c>
      <c r="N6" s="14">
        <f>B6+J6</f>
        <v>30</v>
      </c>
      <c r="O6" s="179">
        <f>C6+K6</f>
        <v>4097.2439999999997</v>
      </c>
      <c r="P6" s="179">
        <f>D6+L6</f>
        <v>1307.834484</v>
      </c>
      <c r="Q6" s="17">
        <f>O6/O16</f>
        <v>9.1349779398975942E-2</v>
      </c>
    </row>
    <row r="7" spans="1:20" s="30" customFormat="1" x14ac:dyDescent="0.25">
      <c r="A7" s="24" t="s">
        <v>23</v>
      </c>
      <c r="B7" s="14">
        <v>29</v>
      </c>
      <c r="C7" s="179">
        <v>3233.2363</v>
      </c>
      <c r="D7" s="179">
        <v>1420.0822539999999</v>
      </c>
      <c r="E7" s="17">
        <f>C7/C16</f>
        <v>7.5117717947381646E-2</v>
      </c>
      <c r="F7" s="25">
        <v>2</v>
      </c>
      <c r="G7" s="179">
        <v>530</v>
      </c>
      <c r="H7" s="179">
        <v>242</v>
      </c>
      <c r="I7" s="18">
        <f>G7/G16</f>
        <v>3.8395346491887097E-2</v>
      </c>
      <c r="J7" s="14"/>
      <c r="K7" s="179"/>
      <c r="L7" s="179"/>
      <c r="M7" s="18">
        <f>K7/K16</f>
        <v>0</v>
      </c>
      <c r="N7" s="14">
        <f t="shared" ref="N7:N15" si="0">B7+J7</f>
        <v>29</v>
      </c>
      <c r="O7" s="179">
        <f t="shared" ref="O7:O15" si="1">C7+K7</f>
        <v>3233.2363</v>
      </c>
      <c r="P7" s="179">
        <f t="shared" ref="P7:P15" si="2">D7+L7</f>
        <v>1420.0822539999999</v>
      </c>
      <c r="Q7" s="17">
        <f>O7/O16</f>
        <v>7.2086364090047178E-2</v>
      </c>
    </row>
    <row r="8" spans="1:20" s="30" customFormat="1" x14ac:dyDescent="0.25">
      <c r="A8" s="24" t="s">
        <v>19</v>
      </c>
      <c r="B8" s="14">
        <v>34</v>
      </c>
      <c r="C8" s="181">
        <v>6917.3091860000004</v>
      </c>
      <c r="D8" s="181">
        <v>3267.7771509999998</v>
      </c>
      <c r="E8" s="17">
        <f>C8/C16</f>
        <v>0.16070971379010565</v>
      </c>
      <c r="F8" s="25">
        <v>6</v>
      </c>
      <c r="G8" s="179">
        <v>2811.1263429999999</v>
      </c>
      <c r="H8" s="179">
        <v>1387.159801</v>
      </c>
      <c r="I8" s="18">
        <f>G8/G16</f>
        <v>0.20364937730557822</v>
      </c>
      <c r="J8" s="14">
        <v>1</v>
      </c>
      <c r="K8" s="179">
        <v>10</v>
      </c>
      <c r="L8" s="179">
        <v>4.26</v>
      </c>
      <c r="M8" s="18">
        <f>K8/K16</f>
        <v>5.5248618784530384E-3</v>
      </c>
      <c r="N8" s="14">
        <f t="shared" si="0"/>
        <v>35</v>
      </c>
      <c r="O8" s="179">
        <f t="shared" si="1"/>
        <v>6927.3091860000004</v>
      </c>
      <c r="P8" s="179">
        <f t="shared" si="2"/>
        <v>3272.037151</v>
      </c>
      <c r="Q8" s="17">
        <f>O8/O16</f>
        <v>0.15444727381859605</v>
      </c>
    </row>
    <row r="9" spans="1:20" s="30" customFormat="1" ht="15.75" customHeight="1" x14ac:dyDescent="0.25">
      <c r="A9" s="24" t="s">
        <v>26</v>
      </c>
      <c r="B9" s="14">
        <v>39</v>
      </c>
      <c r="C9" s="179">
        <v>6708.8753960000004</v>
      </c>
      <c r="D9" s="179">
        <v>3048.7115239999998</v>
      </c>
      <c r="E9" s="17">
        <f>C9/C16</f>
        <v>0.15586717548013931</v>
      </c>
      <c r="F9" s="25">
        <v>4</v>
      </c>
      <c r="G9" s="179">
        <v>2355</v>
      </c>
      <c r="H9" s="179">
        <v>1127.4750289999999</v>
      </c>
      <c r="I9" s="18">
        <f>G9/G16</f>
        <v>0.17060573771395116</v>
      </c>
      <c r="J9" s="14">
        <v>1</v>
      </c>
      <c r="K9" s="179">
        <v>150</v>
      </c>
      <c r="L9" s="179">
        <v>70</v>
      </c>
      <c r="M9" s="18">
        <f>K9/K16</f>
        <v>8.2872928176795577E-2</v>
      </c>
      <c r="N9" s="14">
        <f t="shared" si="0"/>
        <v>40</v>
      </c>
      <c r="O9" s="179">
        <f t="shared" si="1"/>
        <v>6858.8753960000004</v>
      </c>
      <c r="P9" s="179">
        <f t="shared" si="2"/>
        <v>3118.7115239999998</v>
      </c>
      <c r="Q9" s="17">
        <f>O9/O16</f>
        <v>0.1529215136686182</v>
      </c>
    </row>
    <row r="10" spans="1:20" s="30" customFormat="1" x14ac:dyDescent="0.25">
      <c r="A10" s="24" t="s">
        <v>27</v>
      </c>
      <c r="B10" s="14">
        <v>13</v>
      </c>
      <c r="C10" s="179">
        <v>3437.2</v>
      </c>
      <c r="D10" s="179">
        <v>937.32104900000002</v>
      </c>
      <c r="E10" s="17">
        <f>C10/C16</f>
        <v>7.9856402740727667E-2</v>
      </c>
      <c r="F10" s="25">
        <v>2</v>
      </c>
      <c r="G10" s="179">
        <v>1700</v>
      </c>
      <c r="H10" s="179">
        <v>828.39514499999996</v>
      </c>
      <c r="I10" s="18">
        <f>G10/G16</f>
        <v>0.12315488497397749</v>
      </c>
      <c r="J10" s="14"/>
      <c r="K10" s="179"/>
      <c r="L10" s="179"/>
      <c r="M10" s="18">
        <f>K10/K16</f>
        <v>0</v>
      </c>
      <c r="N10" s="14">
        <f t="shared" si="0"/>
        <v>13</v>
      </c>
      <c r="O10" s="179">
        <f t="shared" si="1"/>
        <v>3437.2</v>
      </c>
      <c r="P10" s="179">
        <f t="shared" si="2"/>
        <v>937.32104900000002</v>
      </c>
      <c r="Q10" s="17">
        <f>O10/O16</f>
        <v>7.6633820624341667E-2</v>
      </c>
    </row>
    <row r="11" spans="1:20" s="30" customFormat="1" x14ac:dyDescent="0.25">
      <c r="A11" s="24" t="s">
        <v>28</v>
      </c>
      <c r="B11" s="14">
        <v>13</v>
      </c>
      <c r="C11" s="179">
        <v>10787.401499</v>
      </c>
      <c r="D11" s="179">
        <v>4091.7039279999999</v>
      </c>
      <c r="E11" s="17">
        <f>C11/C16</f>
        <v>0.25062349547017149</v>
      </c>
      <c r="F11" s="25">
        <v>3</v>
      </c>
      <c r="G11" s="179">
        <v>1090</v>
      </c>
      <c r="H11" s="179">
        <v>389.51909799999999</v>
      </c>
      <c r="I11" s="18">
        <f>G11/G16</f>
        <v>7.8964014483314984E-2</v>
      </c>
      <c r="J11" s="14">
        <v>1</v>
      </c>
      <c r="K11" s="179">
        <v>550</v>
      </c>
      <c r="L11" s="179">
        <v>144.00706500000001</v>
      </c>
      <c r="M11" s="18">
        <f>K11/K16</f>
        <v>0.30386740331491713</v>
      </c>
      <c r="N11" s="14">
        <f t="shared" si="0"/>
        <v>14</v>
      </c>
      <c r="O11" s="179">
        <f t="shared" si="1"/>
        <v>11337.401499</v>
      </c>
      <c r="P11" s="179">
        <f t="shared" si="2"/>
        <v>4235.7109929999997</v>
      </c>
      <c r="Q11" s="17">
        <f>O11/O16</f>
        <v>0.25277213802528464</v>
      </c>
    </row>
    <row r="12" spans="1:20" s="30" customFormat="1" x14ac:dyDescent="0.25">
      <c r="A12" s="32" t="s">
        <v>35</v>
      </c>
      <c r="B12" s="14">
        <v>12</v>
      </c>
      <c r="C12" s="179">
        <v>1210</v>
      </c>
      <c r="D12" s="179">
        <v>553.93194000000005</v>
      </c>
      <c r="E12" s="17">
        <f>C12/C16</f>
        <v>2.8111907167543488E-2</v>
      </c>
      <c r="F12" s="25"/>
      <c r="G12" s="179"/>
      <c r="H12" s="179"/>
      <c r="I12" s="18">
        <f>G12/G16</f>
        <v>0</v>
      </c>
      <c r="J12" s="14">
        <v>1</v>
      </c>
      <c r="K12" s="179">
        <v>100</v>
      </c>
      <c r="L12" s="179">
        <v>50</v>
      </c>
      <c r="M12" s="18">
        <f>K12/K16</f>
        <v>5.5248618784530384E-2</v>
      </c>
      <c r="N12" s="14">
        <f t="shared" si="0"/>
        <v>13</v>
      </c>
      <c r="O12" s="179">
        <f t="shared" si="1"/>
        <v>1310</v>
      </c>
      <c r="P12" s="179">
        <f t="shared" si="2"/>
        <v>603.93194000000005</v>
      </c>
      <c r="Q12" s="17">
        <f>O12/O16</f>
        <v>2.920700134350273E-2</v>
      </c>
    </row>
    <row r="13" spans="1:20" s="30" customFormat="1" ht="14.25" customHeight="1" x14ac:dyDescent="0.25">
      <c r="A13" s="32" t="s">
        <v>29</v>
      </c>
      <c r="B13" s="14">
        <v>6</v>
      </c>
      <c r="C13" s="179">
        <v>2895.4929999999999</v>
      </c>
      <c r="D13" s="179">
        <v>1388.9736989999999</v>
      </c>
      <c r="E13" s="17">
        <f>C13/C16</f>
        <v>6.7270934231629748E-2</v>
      </c>
      <c r="F13" s="25">
        <v>3</v>
      </c>
      <c r="G13" s="179">
        <v>2310</v>
      </c>
      <c r="H13" s="179">
        <v>102</v>
      </c>
      <c r="I13" s="18">
        <f>G13/G16</f>
        <v>0.16734575546464001</v>
      </c>
      <c r="J13" s="14"/>
      <c r="K13" s="179"/>
      <c r="L13" s="179"/>
      <c r="M13" s="18">
        <f>K13/K16</f>
        <v>0</v>
      </c>
      <c r="N13" s="14">
        <f t="shared" si="0"/>
        <v>6</v>
      </c>
      <c r="O13" s="179">
        <f t="shared" si="1"/>
        <v>2895.4929999999999</v>
      </c>
      <c r="P13" s="179">
        <f t="shared" si="2"/>
        <v>1388.9736989999999</v>
      </c>
      <c r="Q13" s="17">
        <f>O13/O16</f>
        <v>6.4556235069544082E-2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7.2254571314925825E-2</v>
      </c>
      <c r="F14" s="25">
        <v>2</v>
      </c>
      <c r="G14" s="179">
        <v>2580</v>
      </c>
      <c r="H14" s="179">
        <v>1290</v>
      </c>
      <c r="I14" s="18">
        <f>G14/G16</f>
        <v>0.18690564896050701</v>
      </c>
      <c r="J14" s="14">
        <v>1</v>
      </c>
      <c r="K14" s="179">
        <v>1000</v>
      </c>
      <c r="L14" s="179">
        <v>500</v>
      </c>
      <c r="M14" s="18">
        <f>K14/K16</f>
        <v>0.5524861878453039</v>
      </c>
      <c r="N14" s="14">
        <f t="shared" si="0"/>
        <v>5</v>
      </c>
      <c r="O14" s="179">
        <f t="shared" si="1"/>
        <v>4110</v>
      </c>
      <c r="P14" s="179">
        <f t="shared" si="2"/>
        <v>2055</v>
      </c>
      <c r="Q14" s="17">
        <f>O14/O16</f>
        <v>9.1634179787630707E-2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1.4996889319544895E-2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1.4391694173458787E-2</v>
      </c>
    </row>
    <row r="16" spans="1:20" ht="29.25" customHeight="1" thickBot="1" x14ac:dyDescent="0.3">
      <c r="A16" s="189" t="s">
        <v>3</v>
      </c>
      <c r="B16" s="134">
        <f>SUM(B6:B15)</f>
        <v>185</v>
      </c>
      <c r="C16" s="135">
        <f t="shared" ref="C16:M16" si="3">SUM(C6:C15)</f>
        <v>43042.259381000003</v>
      </c>
      <c r="D16" s="135">
        <f>SUM(D6:D15)</f>
        <v>17829.341429</v>
      </c>
      <c r="E16" s="136">
        <f t="shared" si="3"/>
        <v>1</v>
      </c>
      <c r="F16" s="157">
        <f>SUM(F6:F15)</f>
        <v>24</v>
      </c>
      <c r="G16" s="138">
        <f>SUM(G6:G15)</f>
        <v>13803.756142999999</v>
      </c>
      <c r="H16" s="139">
        <f t="shared" si="3"/>
        <v>5566.5490730000001</v>
      </c>
      <c r="I16" s="168">
        <f>SUM(I6:I15)</f>
        <v>1.0000000000000002</v>
      </c>
      <c r="J16" s="137">
        <f t="shared" si="3"/>
        <v>5</v>
      </c>
      <c r="K16" s="138">
        <f>SUM(K6:K15)</f>
        <v>1810</v>
      </c>
      <c r="L16" s="139">
        <f>SUM(L6:L15)</f>
        <v>768.267065</v>
      </c>
      <c r="M16" s="168">
        <f t="shared" si="3"/>
        <v>1</v>
      </c>
      <c r="N16" s="134">
        <f>SUM(N6:N15)</f>
        <v>190</v>
      </c>
      <c r="O16" s="135">
        <f t="shared" ref="O16" si="4">SUM(O6:O15)</f>
        <v>44852.259381000003</v>
      </c>
      <c r="P16" s="135">
        <f>SUM(P6:P15)</f>
        <v>18597.608494</v>
      </c>
      <c r="Q16" s="136">
        <f t="shared" ref="Q16" si="5">SUM(Q6:Q15)</f>
        <v>0.99999999999999989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19" t="s">
        <v>52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1" t="s">
        <v>4</v>
      </c>
      <c r="B19" s="233" t="s">
        <v>22</v>
      </c>
      <c r="C19" s="234"/>
      <c r="D19" s="234"/>
      <c r="E19" s="235"/>
      <c r="F19" s="233" t="s">
        <v>23</v>
      </c>
      <c r="G19" s="234"/>
      <c r="H19" s="234"/>
      <c r="I19" s="235"/>
      <c r="J19" s="210" t="s">
        <v>19</v>
      </c>
      <c r="K19" s="211"/>
      <c r="L19" s="211"/>
      <c r="M19" s="212"/>
      <c r="N19" s="233" t="s">
        <v>31</v>
      </c>
      <c r="O19" s="234"/>
      <c r="P19" s="234"/>
      <c r="Q19" s="235"/>
      <c r="R19" s="233" t="s">
        <v>28</v>
      </c>
      <c r="S19" s="234"/>
      <c r="T19" s="234"/>
      <c r="U19" s="235"/>
      <c r="V19" s="234" t="s">
        <v>39</v>
      </c>
      <c r="W19" s="234"/>
      <c r="X19" s="234"/>
      <c r="Y19" s="235"/>
      <c r="Z19" s="234" t="s">
        <v>27</v>
      </c>
      <c r="AA19" s="234"/>
      <c r="AB19" s="234"/>
      <c r="AC19" s="234"/>
      <c r="AD19" s="253" t="s">
        <v>38</v>
      </c>
      <c r="AE19" s="254"/>
      <c r="AF19" s="254"/>
      <c r="AG19" s="254"/>
      <c r="AH19" s="233" t="s">
        <v>29</v>
      </c>
      <c r="AI19" s="234"/>
      <c r="AJ19" s="234"/>
      <c r="AK19" s="235"/>
      <c r="AL19" s="234" t="s">
        <v>51</v>
      </c>
      <c r="AM19" s="234"/>
      <c r="AN19" s="234"/>
      <c r="AO19" s="234"/>
      <c r="AP19" s="253" t="s">
        <v>20</v>
      </c>
      <c r="AQ19" s="254"/>
      <c r="AR19" s="254"/>
      <c r="AS19" s="258"/>
    </row>
    <row r="20" spans="1:45" ht="55.5" customHeight="1" x14ac:dyDescent="0.25">
      <c r="A20" s="23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6.1016624833668674E-2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0.25614456985470935</v>
      </c>
      <c r="N21" s="14">
        <v>3</v>
      </c>
      <c r="O21" s="8">
        <v>139.5</v>
      </c>
      <c r="P21" s="33">
        <v>47.903433999999997</v>
      </c>
      <c r="Q21" s="17">
        <f>O21/O38</f>
        <v>2.0793350862228475E-2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4.7393227045269409E-2</v>
      </c>
      <c r="AD21" s="45">
        <v>3</v>
      </c>
      <c r="AE21" s="44">
        <v>494.5</v>
      </c>
      <c r="AF21" s="44">
        <v>245.80420000000001</v>
      </c>
      <c r="AG21" s="18">
        <f>AE21/AE38</f>
        <v>0.40867768595041321</v>
      </c>
      <c r="AH21" s="45">
        <v>1</v>
      </c>
      <c r="AI21" s="8">
        <v>2200</v>
      </c>
      <c r="AJ21" s="33">
        <v>1100</v>
      </c>
      <c r="AK21" s="17">
        <f>AI21/AI38</f>
        <v>0.7598015260268286</v>
      </c>
      <c r="AL21" s="44"/>
      <c r="AM21" s="44"/>
      <c r="AN21" s="44"/>
      <c r="AO21" s="16"/>
      <c r="AP21" s="48">
        <f>J21+F21+B21+R21+N21+Z21+AH21+AD21+V21+AL21</f>
        <v>21</v>
      </c>
      <c r="AQ21" s="8">
        <f>C21+G21+K21+O21+S21+AA21+AI21+AE21+W21+AM21</f>
        <v>9228.7311860000009</v>
      </c>
      <c r="AR21" s="33">
        <f>D21+H21+L21+P21+T21+AB21+AJ21+AF21+X21+AN21</f>
        <v>4328.2768159999996</v>
      </c>
      <c r="AS21" s="17">
        <f>AQ21/AQ38</f>
        <v>0.21441093750003765</v>
      </c>
    </row>
    <row r="22" spans="1:45" x14ac:dyDescent="0.25">
      <c r="A22" s="24" t="s">
        <v>34</v>
      </c>
      <c r="B22" s="14">
        <v>2</v>
      </c>
      <c r="C22" s="8">
        <v>1100.0940000000001</v>
      </c>
      <c r="D22" s="33">
        <v>498.05351999999999</v>
      </c>
      <c r="E22" s="15"/>
      <c r="F22" s="14">
        <v>2</v>
      </c>
      <c r="G22" s="8">
        <v>190</v>
      </c>
      <c r="H22" s="33">
        <v>86</v>
      </c>
      <c r="I22" s="17">
        <f>G22/G38</f>
        <v>5.8764650143263569E-2</v>
      </c>
      <c r="J22" s="14">
        <v>8</v>
      </c>
      <c r="K22" s="8">
        <v>781.07799999999997</v>
      </c>
      <c r="L22" s="33">
        <v>321.19926299999997</v>
      </c>
      <c r="M22" s="17">
        <f>K22/K38</f>
        <v>0.11291645045747416</v>
      </c>
      <c r="N22" s="14">
        <v>1</v>
      </c>
      <c r="O22" s="8">
        <v>980</v>
      </c>
      <c r="P22" s="33">
        <v>478.20806499999998</v>
      </c>
      <c r="Q22" s="17">
        <f>O22/O38</f>
        <v>0.14607515301063734</v>
      </c>
      <c r="R22" s="14">
        <v>1</v>
      </c>
      <c r="S22" s="8">
        <v>5000</v>
      </c>
      <c r="T22" s="33">
        <v>1500</v>
      </c>
      <c r="U22" s="17">
        <f>S22/S38</f>
        <v>0.46350365289208006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0.22692889561270804</v>
      </c>
      <c r="AD22" s="45">
        <v>1</v>
      </c>
      <c r="AE22" s="44">
        <v>70</v>
      </c>
      <c r="AF22" s="44">
        <v>23</v>
      </c>
      <c r="AG22" s="18">
        <f>AE22/AE38</f>
        <v>5.7851239669421489E-2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3">
        <f t="shared" ref="AR22:AR37" si="8">D22+H22+L22+P22+T22+AB22+AJ22+AF22+X22+AN22</f>
        <v>2998.4608479999997</v>
      </c>
      <c r="AS22" s="17">
        <f>AQ22/AQ38</f>
        <v>0.20680076111267556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2.3196572424972462E-2</v>
      </c>
      <c r="J23" s="14">
        <v>2</v>
      </c>
      <c r="K23" s="8">
        <v>102</v>
      </c>
      <c r="L23" s="33">
        <v>50.795000000000002</v>
      </c>
      <c r="M23" s="17">
        <f>K23/K38</f>
        <v>1.4745618167023479E-2</v>
      </c>
      <c r="N23" s="14">
        <v>2</v>
      </c>
      <c r="O23" s="8">
        <v>38</v>
      </c>
      <c r="P23" s="33">
        <v>18.247800000000002</v>
      </c>
      <c r="Q23" s="17">
        <f>O23/O38</f>
        <v>5.664138586126753E-3</v>
      </c>
      <c r="R23" s="14"/>
      <c r="S23" s="8"/>
      <c r="T23" s="33"/>
      <c r="U23" s="17"/>
      <c r="V23" s="25"/>
      <c r="W23" s="8"/>
      <c r="X23" s="33"/>
      <c r="Y23" s="17"/>
      <c r="Z23" s="25">
        <v>2</v>
      </c>
      <c r="AA23" s="8">
        <v>1850</v>
      </c>
      <c r="AB23" s="33">
        <v>560</v>
      </c>
      <c r="AC23" s="18">
        <f>AA23/AA38</f>
        <v>0.53822879087629472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11</v>
      </c>
      <c r="AQ23" s="8">
        <f t="shared" si="7"/>
        <v>2185</v>
      </c>
      <c r="AR23" s="33">
        <f t="shared" si="8"/>
        <v>721.54279999999994</v>
      </c>
      <c r="AS23" s="17">
        <f>AQ23/AQ38</f>
        <v>5.0764063769489692E-2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7.6490440891487044E-2</v>
      </c>
      <c r="F24" s="14">
        <v>1</v>
      </c>
      <c r="G24" s="8">
        <v>1000</v>
      </c>
      <c r="H24" s="33">
        <v>467</v>
      </c>
      <c r="I24" s="17">
        <f>G24/G38</f>
        <v>0.30928763233296613</v>
      </c>
      <c r="J24" s="14">
        <v>1</v>
      </c>
      <c r="K24" s="8">
        <v>5</v>
      </c>
      <c r="L24" s="33">
        <v>2.2654939999999999</v>
      </c>
      <c r="M24" s="17">
        <f>K24/K38</f>
        <v>7.2282441995213129E-4</v>
      </c>
      <c r="N24" s="14">
        <v>3</v>
      </c>
      <c r="O24" s="8">
        <v>116</v>
      </c>
      <c r="P24" s="33">
        <v>33.489173000000001</v>
      </c>
      <c r="Q24" s="17">
        <f>O24/O38</f>
        <v>1.7290528315544826E-2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0.2072185980073169</v>
      </c>
      <c r="AL24" s="44"/>
      <c r="AM24" s="44"/>
      <c r="AN24" s="44"/>
      <c r="AO24" s="18"/>
      <c r="AP24" s="48">
        <f t="shared" si="6"/>
        <v>12</v>
      </c>
      <c r="AQ24" s="8">
        <f t="shared" si="7"/>
        <v>2054.4</v>
      </c>
      <c r="AR24" s="33">
        <f t="shared" si="8"/>
        <v>827.72466700000007</v>
      </c>
      <c r="AS24" s="17">
        <f>AQ24/AQ38</f>
        <v>4.7729836433885411E-2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1.2203324966733734E-2</v>
      </c>
      <c r="F25" s="14"/>
      <c r="G25" s="8"/>
      <c r="H25" s="33"/>
      <c r="I25" s="17"/>
      <c r="J25" s="14"/>
      <c r="K25" s="8"/>
      <c r="L25" s="33"/>
      <c r="M25" s="17"/>
      <c r="N25" s="14">
        <v>9</v>
      </c>
      <c r="O25" s="8">
        <v>3918.346736</v>
      </c>
      <c r="P25" s="33">
        <v>1813.479568</v>
      </c>
      <c r="Q25" s="17">
        <f>O25/O38</f>
        <v>0.5840541826631952</v>
      </c>
      <c r="R25" s="14">
        <v>1</v>
      </c>
      <c r="S25" s="8">
        <v>100</v>
      </c>
      <c r="T25" s="33">
        <v>27</v>
      </c>
      <c r="U25" s="17">
        <f>S25/S38</f>
        <v>9.2700730578416015E-3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11</v>
      </c>
      <c r="AQ25" s="8">
        <f t="shared" si="7"/>
        <v>4068.346736</v>
      </c>
      <c r="AR25" s="33">
        <f t="shared" si="8"/>
        <v>1852.979568</v>
      </c>
      <c r="AS25" s="17">
        <f>AQ25/AQ38</f>
        <v>9.4519822948603768E-2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1.5211117093472651E-2</v>
      </c>
      <c r="N26" s="14">
        <v>1</v>
      </c>
      <c r="O26" s="8">
        <v>48.4</v>
      </c>
      <c r="P26" s="33">
        <v>24.2</v>
      </c>
      <c r="Q26" s="17">
        <f>O26/O38</f>
        <v>7.2143238833824964E-3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3.5690505612215131E-3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5</v>
      </c>
      <c r="G27" s="8">
        <v>259.5</v>
      </c>
      <c r="H27" s="33">
        <v>55.255000000000003</v>
      </c>
      <c r="I27" s="17">
        <f>G27/G38</f>
        <v>8.0260140590404719E-2</v>
      </c>
      <c r="J27" s="14">
        <v>2</v>
      </c>
      <c r="K27" s="8">
        <v>20</v>
      </c>
      <c r="L27" s="33">
        <v>5.9678000000000004</v>
      </c>
      <c r="M27" s="17">
        <f>K27/K38</f>
        <v>2.8912976798085251E-3</v>
      </c>
      <c r="N27" s="14">
        <v>2</v>
      </c>
      <c r="O27" s="8">
        <v>145</v>
      </c>
      <c r="P27" s="33">
        <v>57.570700000000002</v>
      </c>
      <c r="Q27" s="17">
        <f>O27/O38</f>
        <v>2.1613160394431032E-2</v>
      </c>
      <c r="R27" s="14">
        <v>1</v>
      </c>
      <c r="S27" s="8">
        <v>600</v>
      </c>
      <c r="T27" s="33">
        <v>300</v>
      </c>
      <c r="U27" s="17">
        <f>S27/S38</f>
        <v>5.5620438347049606E-2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6.7346044352377989E-3</v>
      </c>
      <c r="AL27" s="44"/>
      <c r="AM27" s="44"/>
      <c r="AN27" s="44"/>
      <c r="AO27" s="18"/>
      <c r="AP27" s="48">
        <f t="shared" si="6"/>
        <v>11</v>
      </c>
      <c r="AQ27" s="8">
        <f t="shared" si="7"/>
        <v>1044</v>
      </c>
      <c r="AR27" s="33">
        <f t="shared" si="8"/>
        <v>424.58539999999999</v>
      </c>
      <c r="AS27" s="17">
        <f>AQ27/AQ38</f>
        <v>2.4255232299930086E-2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4.8813299866934938E-2</v>
      </c>
      <c r="F28" s="14">
        <v>1</v>
      </c>
      <c r="G28" s="8">
        <v>150</v>
      </c>
      <c r="H28" s="33">
        <v>48.773103999999996</v>
      </c>
      <c r="I28" s="17">
        <f>G28/G38</f>
        <v>4.6393144849944924E-2</v>
      </c>
      <c r="J28" s="14">
        <v>1</v>
      </c>
      <c r="K28" s="8">
        <v>188</v>
      </c>
      <c r="L28" s="33">
        <v>94</v>
      </c>
      <c r="M28" s="17">
        <f>K28/K38</f>
        <v>2.7178198190200138E-2</v>
      </c>
      <c r="N28" s="14">
        <v>1</v>
      </c>
      <c r="O28" s="8">
        <v>31</v>
      </c>
      <c r="P28" s="33">
        <v>13.157553999999999</v>
      </c>
      <c r="Q28" s="17">
        <f>O28/O38</f>
        <v>4.6207446360507724E-3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1.3219566263084501E-2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1.4863649809481688E-2</v>
      </c>
      <c r="F29" s="14">
        <v>1</v>
      </c>
      <c r="G29" s="8">
        <v>37.5</v>
      </c>
      <c r="H29" s="33">
        <v>14.625</v>
      </c>
      <c r="I29" s="17">
        <f>G29/G38</f>
        <v>1.1598286212486231E-2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2.2861253432118014E-3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8.6569608289997213E-2</v>
      </c>
      <c r="J30" s="14"/>
      <c r="K30" s="8"/>
      <c r="L30" s="33"/>
      <c r="M30" s="17"/>
      <c r="N30" s="14">
        <v>2</v>
      </c>
      <c r="O30" s="8">
        <v>430</v>
      </c>
      <c r="P30" s="33">
        <v>189.67670000000001</v>
      </c>
      <c r="Q30" s="17">
        <f>O30/O38</f>
        <v>6.4094199790381681E-2</v>
      </c>
      <c r="R30" s="14">
        <v>1</v>
      </c>
      <c r="S30" s="8">
        <v>210</v>
      </c>
      <c r="T30" s="33">
        <v>100.5</v>
      </c>
      <c r="U30" s="17">
        <f>S30/S38</f>
        <v>1.9467153421467362E-2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0.29586776859504132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10</v>
      </c>
      <c r="AQ30" s="8">
        <f t="shared" si="7"/>
        <v>1277.9000000000001</v>
      </c>
      <c r="AR30" s="33">
        <f t="shared" si="8"/>
        <v>609.12670000000003</v>
      </c>
      <c r="AS30" s="17">
        <f>AQ30/AQ38</f>
        <v>2.9689426586284155E-2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0.1773997350414083</v>
      </c>
      <c r="F31" s="14">
        <v>5</v>
      </c>
      <c r="G31" s="8">
        <v>343.9803</v>
      </c>
      <c r="H31" s="33">
        <v>122.30115000000001</v>
      </c>
      <c r="I31" s="17">
        <f>G31/G38</f>
        <v>0.1063888525561834</v>
      </c>
      <c r="J31" s="14">
        <v>4</v>
      </c>
      <c r="K31" s="8">
        <v>3408.08</v>
      </c>
      <c r="L31" s="33">
        <v>1699.814138</v>
      </c>
      <c r="M31" s="17">
        <f>K31/K38</f>
        <v>0.49268868983009195</v>
      </c>
      <c r="N31" s="14">
        <v>4</v>
      </c>
      <c r="O31" s="8">
        <v>450</v>
      </c>
      <c r="P31" s="33">
        <v>195.70259999999999</v>
      </c>
      <c r="Q31" s="17">
        <f>O31/O38</f>
        <v>6.7075325362027344E-2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2.0909683017181109E-3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8.5950413223140495E-2</v>
      </c>
      <c r="AH31" s="45">
        <v>1</v>
      </c>
      <c r="AI31" s="8">
        <v>59.993000000000002</v>
      </c>
      <c r="AJ31" s="33">
        <v>29.996500000000001</v>
      </c>
      <c r="AK31" s="17">
        <f>AI31/AI38</f>
        <v>2.0719442250421605E-2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27</v>
      </c>
      <c r="AQ31" s="8">
        <f t="shared" si="7"/>
        <v>5402.9032999999999</v>
      </c>
      <c r="AR31" s="33">
        <f t="shared" si="8"/>
        <v>2464.7143880000003</v>
      </c>
      <c r="AS31" s="17">
        <f>AQ31/AQ38</f>
        <v>0.12552555041720195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8.50083617182672E-2</v>
      </c>
      <c r="F32" s="14">
        <v>1</v>
      </c>
      <c r="G32" s="8">
        <v>210</v>
      </c>
      <c r="H32" s="33">
        <v>105</v>
      </c>
      <c r="I32" s="17">
        <f>G32/G38</f>
        <v>6.4950402789922895E-2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5.664138586126753E-3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3.5950413223140493E-2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1.4864461327102747E-2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4.1979437885564047E-2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5.074227428063962E-2</v>
      </c>
      <c r="N33" s="14">
        <v>4</v>
      </c>
      <c r="O33" s="8">
        <v>65.81</v>
      </c>
      <c r="P33" s="33">
        <v>15.2559</v>
      </c>
      <c r="Q33" s="17">
        <f>O33/O38</f>
        <v>9.8093936935000434E-3</v>
      </c>
      <c r="R33" s="14">
        <v>1</v>
      </c>
      <c r="S33" s="8">
        <v>425</v>
      </c>
      <c r="T33" s="33">
        <v>212.5</v>
      </c>
      <c r="U33" s="17">
        <f>S33/S38</f>
        <v>3.9397810495826809E-2</v>
      </c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7.6137553822879095E-2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14</v>
      </c>
      <c r="AQ33" s="8">
        <f t="shared" si="7"/>
        <v>1275.51</v>
      </c>
      <c r="AR33" s="33">
        <f t="shared" si="8"/>
        <v>560.74590000000001</v>
      </c>
      <c r="AS33" s="17">
        <f>AQ33/AQ38</f>
        <v>2.9633899761382972E-2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2.0213802498753333E-2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2.2358441787342447E-3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6.3889212149423946E-2</v>
      </c>
      <c r="AD34" s="44">
        <v>1</v>
      </c>
      <c r="AE34" s="44">
        <v>60</v>
      </c>
      <c r="AF34" s="46">
        <v>30</v>
      </c>
      <c r="AG34" s="18">
        <f>AE34/AE38</f>
        <v>4.9586776859504134E-2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1.4315140721260269E-2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6.8043279113252555E-3</v>
      </c>
      <c r="J35" s="14">
        <v>3</v>
      </c>
      <c r="K35" s="8">
        <v>51.1</v>
      </c>
      <c r="L35" s="8">
        <v>22.45</v>
      </c>
      <c r="M35" s="17">
        <f>K35/K38</f>
        <v>7.3872655719107823E-3</v>
      </c>
      <c r="N35" s="14">
        <v>2</v>
      </c>
      <c r="O35" s="8">
        <v>53.818660000000001</v>
      </c>
      <c r="P35" s="8">
        <v>25.309830000000002</v>
      </c>
      <c r="Q35" s="17">
        <f>O35/O38</f>
        <v>8.0220091778851702E-3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5.5258292801951174E-3</v>
      </c>
      <c r="AL35" s="44"/>
      <c r="AM35" s="9"/>
      <c r="AN35" s="9"/>
      <c r="AO35" s="18"/>
      <c r="AP35" s="48">
        <f t="shared" si="6"/>
        <v>10</v>
      </c>
      <c r="AQ35" s="8">
        <f t="shared" si="7"/>
        <v>2992.9186600000003</v>
      </c>
      <c r="AR35" s="33">
        <f t="shared" si="8"/>
        <v>1334.4951289999999</v>
      </c>
      <c r="AS35" s="17">
        <f>AQ35/AQ38</f>
        <v>6.9534422752007163E-2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0.1855725793997797</v>
      </c>
      <c r="J36" s="14">
        <v>2</v>
      </c>
      <c r="K36" s="8">
        <v>134</v>
      </c>
      <c r="L36" s="8">
        <v>62.906809000000003</v>
      </c>
      <c r="M36" s="17">
        <f>K36/K38</f>
        <v>1.937169445471712E-2</v>
      </c>
      <c r="N36" s="14">
        <v>1</v>
      </c>
      <c r="O36" s="8">
        <v>40</v>
      </c>
      <c r="P36" s="8">
        <v>20</v>
      </c>
      <c r="Q36" s="17">
        <f>O36/O38</f>
        <v>5.9622511432913198E-3</v>
      </c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6.6115702479338845E-2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6</v>
      </c>
      <c r="AQ36" s="8">
        <f t="shared" si="7"/>
        <v>964</v>
      </c>
      <c r="AR36" s="33">
        <f t="shared" si="8"/>
        <v>400.62180899999998</v>
      </c>
      <c r="AS36" s="17">
        <f>AQ36/AQ38</f>
        <v>2.2396593809513986E-2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9.7626599733869876E-2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2.9811255716456597E-2</v>
      </c>
      <c r="R37" s="26">
        <v>3</v>
      </c>
      <c r="S37" s="27">
        <v>677.40149899999994</v>
      </c>
      <c r="T37" s="27">
        <v>200.025071</v>
      </c>
      <c r="U37" s="28">
        <f>S37/S38</f>
        <v>6.2795613852214133E-2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4.7422320493424881E-2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30</v>
      </c>
      <c r="C38" s="51">
        <f>SUM(C21:C37)</f>
        <v>4097.2440000000006</v>
      </c>
      <c r="D38" s="51">
        <f>SUM(D21:D37)</f>
        <v>1307.834484</v>
      </c>
      <c r="E38" s="56">
        <f t="shared" ref="E38:I38" si="9">SUM(E21:E36)</f>
        <v>0.63387730874705039</v>
      </c>
      <c r="F38" s="143">
        <f>SUM(F21:F37)</f>
        <v>29</v>
      </c>
      <c r="G38" s="144">
        <f>SUM(G21:G36)</f>
        <v>3233.2363000000005</v>
      </c>
      <c r="H38" s="144">
        <f>SUM(H21:H36)</f>
        <v>1420.0822539999999</v>
      </c>
      <c r="I38" s="152">
        <f t="shared" si="9"/>
        <v>0.99999999999999989</v>
      </c>
      <c r="J38" s="146">
        <f>SUM(J21:J37)</f>
        <v>34</v>
      </c>
      <c r="K38" s="153">
        <f>SUM(K21:K37)</f>
        <v>6917.3091860000004</v>
      </c>
      <c r="L38" s="153">
        <f>SUM(L21:L37)</f>
        <v>3267.7771509999998</v>
      </c>
      <c r="M38" s="145">
        <f t="shared" ref="M38:U38" si="10">SUM(M21:M36)</f>
        <v>0.99999999999999989</v>
      </c>
      <c r="N38" s="146">
        <f>SUM(N21:N37)</f>
        <v>39</v>
      </c>
      <c r="O38" s="144">
        <f>SUM(O21:O37)</f>
        <v>6708.8753959999995</v>
      </c>
      <c r="P38" s="144">
        <f>SUM(P21:P37)</f>
        <v>3048.7115239999998</v>
      </c>
      <c r="Q38" s="145">
        <f t="shared" si="10"/>
        <v>0.97018874428354351</v>
      </c>
      <c r="R38" s="143">
        <f>SUM(R21:R37)</f>
        <v>13</v>
      </c>
      <c r="S38" s="144">
        <f>SUM(S21:S37)</f>
        <v>10787.401499</v>
      </c>
      <c r="T38" s="144">
        <f>SUM(T21:T37)</f>
        <v>4091.7039279999999</v>
      </c>
      <c r="U38" s="142">
        <f t="shared" si="10"/>
        <v>0.9372043861477859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0.97315206154930656</v>
      </c>
      <c r="Z38" s="50">
        <f t="shared" si="11"/>
        <v>13</v>
      </c>
      <c r="AA38" s="51">
        <f t="shared" si="11"/>
        <v>3437.2</v>
      </c>
      <c r="AB38" s="51">
        <f t="shared" si="11"/>
        <v>937.32104900000002</v>
      </c>
      <c r="AC38" s="65">
        <f>SUM(AC21:AC36)</f>
        <v>0.95257767950657524</v>
      </c>
      <c r="AD38" s="52">
        <f>SUM(AD21:AD37)</f>
        <v>12</v>
      </c>
      <c r="AE38" s="51">
        <f>SUM(AE21:AE37)</f>
        <v>1210</v>
      </c>
      <c r="AF38" s="148">
        <f>SUM(AF21:AF37)</f>
        <v>553.93194000000005</v>
      </c>
      <c r="AG38" s="62">
        <f t="shared" ref="AG38:AN38" si="12">SUM(AG21:AG37)</f>
        <v>1</v>
      </c>
      <c r="AH38" s="50">
        <f t="shared" si="12"/>
        <v>6</v>
      </c>
      <c r="AI38" s="51">
        <f t="shared" si="12"/>
        <v>2895.4929999999999</v>
      </c>
      <c r="AJ38" s="51">
        <f t="shared" si="12"/>
        <v>1388.9736989999999</v>
      </c>
      <c r="AK38" s="56">
        <f>SUM(AK21:AK37)</f>
        <v>0.99999999999999989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185</v>
      </c>
      <c r="AQ38" s="58">
        <f>C38+G38+K38+O38+S38+AA38+AI38+AE38+W38+AM38</f>
        <v>43042.259381000003</v>
      </c>
      <c r="AR38" s="59">
        <f>D38+H38+L38+P38+T38+AB38+AJ38+AF38+X38+AN38</f>
        <v>17829.341429</v>
      </c>
      <c r="AS38" s="54">
        <f>SUM(AS21:AS36)</f>
        <v>0.96351489160689319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3">
      <c r="A40" s="219" t="s">
        <v>53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5" t="s">
        <v>24</v>
      </c>
      <c r="B41" s="241" t="s">
        <v>22</v>
      </c>
      <c r="C41" s="242"/>
      <c r="D41" s="243"/>
      <c r="E41" s="244"/>
      <c r="F41" s="241" t="s">
        <v>23</v>
      </c>
      <c r="G41" s="242"/>
      <c r="H41" s="243"/>
      <c r="I41" s="244"/>
      <c r="J41" s="233" t="s">
        <v>19</v>
      </c>
      <c r="K41" s="234"/>
      <c r="L41" s="234"/>
      <c r="M41" s="235"/>
      <c r="N41" s="233" t="s">
        <v>31</v>
      </c>
      <c r="O41" s="234"/>
      <c r="P41" s="234"/>
      <c r="Q41" s="234"/>
      <c r="R41" s="233" t="s">
        <v>28</v>
      </c>
      <c r="S41" s="234"/>
      <c r="T41" s="234"/>
      <c r="U41" s="234"/>
      <c r="V41" s="241" t="s">
        <v>39</v>
      </c>
      <c r="W41" s="242"/>
      <c r="X41" s="242"/>
      <c r="Y41" s="244"/>
      <c r="Z41" s="234" t="s">
        <v>27</v>
      </c>
      <c r="AA41" s="234"/>
      <c r="AB41" s="234"/>
      <c r="AC41" s="234"/>
      <c r="AD41" s="233" t="s">
        <v>38</v>
      </c>
      <c r="AE41" s="234"/>
      <c r="AF41" s="234"/>
      <c r="AG41" s="235"/>
      <c r="AH41" s="234" t="s">
        <v>29</v>
      </c>
      <c r="AI41" s="234"/>
      <c r="AJ41" s="234"/>
      <c r="AK41" s="234"/>
      <c r="AL41" s="262" t="s">
        <v>51</v>
      </c>
      <c r="AM41" s="262"/>
      <c r="AN41" s="262"/>
      <c r="AO41" s="262"/>
      <c r="AP41" s="254" t="s">
        <v>20</v>
      </c>
      <c r="AQ41" s="254"/>
      <c r="AR41" s="254"/>
      <c r="AS41" s="258"/>
    </row>
    <row r="42" spans="1:45" ht="58.5" thickBot="1" x14ac:dyDescent="0.3">
      <c r="A42" s="246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26</v>
      </c>
      <c r="C43" s="8">
        <v>3255.2440000000001</v>
      </c>
      <c r="D43" s="12">
        <v>1110.56322</v>
      </c>
      <c r="E43" s="9">
        <f>C43/C50</f>
        <v>0.79449600756020378</v>
      </c>
      <c r="F43" s="7">
        <v>21</v>
      </c>
      <c r="G43" s="8">
        <v>1118.2363</v>
      </c>
      <c r="H43" s="8">
        <v>420.20225399999998</v>
      </c>
      <c r="I43" s="9">
        <f>G43/G50</f>
        <v>0.3458566576157765</v>
      </c>
      <c r="J43" s="7">
        <v>24</v>
      </c>
      <c r="K43" s="8">
        <v>4724.2979999999998</v>
      </c>
      <c r="L43" s="8">
        <v>2254.6419489999998</v>
      </c>
      <c r="M43" s="9">
        <f>K43/K50</f>
        <v>0.68296759230620285</v>
      </c>
      <c r="N43" s="7">
        <v>28</v>
      </c>
      <c r="O43" s="8">
        <v>5182.065396</v>
      </c>
      <c r="P43" s="8">
        <v>2422.3760860000002</v>
      </c>
      <c r="Q43" s="17">
        <f>O43/O50</f>
        <v>0.77241938329778459</v>
      </c>
      <c r="R43" s="23">
        <v>9</v>
      </c>
      <c r="S43" s="22">
        <v>4840</v>
      </c>
      <c r="T43" s="35">
        <v>2266.959038</v>
      </c>
      <c r="U43" s="18">
        <f>S43/S50</f>
        <v>0.44867153599953352</v>
      </c>
      <c r="V43" s="14">
        <v>3</v>
      </c>
      <c r="W43" s="7">
        <v>110</v>
      </c>
      <c r="X43" s="7">
        <v>55</v>
      </c>
      <c r="Y43" s="71">
        <f>W43/W50</f>
        <v>3.5369774919614148E-2</v>
      </c>
      <c r="Z43" s="23">
        <v>10</v>
      </c>
      <c r="AA43" s="22">
        <v>2437.1999999999998</v>
      </c>
      <c r="AB43" s="35">
        <v>775.32104900000002</v>
      </c>
      <c r="AC43" s="18">
        <f>AA43/AA50</f>
        <v>0.70906551844524612</v>
      </c>
      <c r="AD43" s="21">
        <v>9</v>
      </c>
      <c r="AE43" s="21">
        <v>693</v>
      </c>
      <c r="AF43" s="66">
        <v>320.66273999999999</v>
      </c>
      <c r="AG43" s="17">
        <f>AE43/AE50</f>
        <v>0.57272727272727275</v>
      </c>
      <c r="AH43" s="23">
        <v>4</v>
      </c>
      <c r="AI43" s="22">
        <v>2775.9929999999999</v>
      </c>
      <c r="AJ43" s="35">
        <v>1356.4817989999999</v>
      </c>
      <c r="AK43" s="18">
        <f>AI43/AI50</f>
        <v>0.95872896256354267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139</v>
      </c>
      <c r="AQ43" s="8">
        <f>C43+G43+K43+O43+S43+AA43+AI43+AE43+W43+AM43</f>
        <v>25781.536695999999</v>
      </c>
      <c r="AR43" s="8">
        <f>D43+H43+L43+P43+T43+AB43+AJ43+AF43+X43+AN43</f>
        <v>11240.213534999999</v>
      </c>
      <c r="AS43" s="9">
        <f>AR43/AR50</f>
        <v>0.6304334672012859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0.10787739270592621</v>
      </c>
      <c r="F44" s="7">
        <v>1</v>
      </c>
      <c r="G44" s="8">
        <v>600</v>
      </c>
      <c r="H44" s="8">
        <v>300</v>
      </c>
      <c r="I44" s="9">
        <f>G44/G50</f>
        <v>0.18557257939977972</v>
      </c>
      <c r="J44" s="7">
        <v>8</v>
      </c>
      <c r="K44" s="8">
        <v>1948.011186</v>
      </c>
      <c r="L44" s="8">
        <v>926.03520200000003</v>
      </c>
      <c r="M44" s="9">
        <f>K44/K50</f>
        <v>0.2816140111161427</v>
      </c>
      <c r="N44" s="7">
        <v>3</v>
      </c>
      <c r="O44" s="8">
        <v>110</v>
      </c>
      <c r="P44" s="8">
        <v>29.013172999999998</v>
      </c>
      <c r="Q44" s="17">
        <f>O44/O50</f>
        <v>1.639619064405113E-2</v>
      </c>
      <c r="R44" s="25">
        <v>2</v>
      </c>
      <c r="S44" s="8">
        <v>5050</v>
      </c>
      <c r="T44" s="33">
        <v>1503.489957</v>
      </c>
      <c r="U44" s="18">
        <f>S44/S50</f>
        <v>0.46813868942100084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AA44/AA50</f>
        <v>0.29093448155475388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20</v>
      </c>
      <c r="AQ44" s="8">
        <f>C44+G44+K44+O44+S44+AA44+AI44+W44</f>
        <v>9150.0111859999997</v>
      </c>
      <c r="AR44" s="8">
        <f>D44+H44+L44+P44+T44+AB44+AJ44+X44</f>
        <v>3068.7971459999999</v>
      </c>
      <c r="AS44" s="9">
        <f>AR44/AR50</f>
        <v>0.17212061130920417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G45/G50</f>
        <v>0.1326843942708425</v>
      </c>
      <c r="J45" s="7">
        <v>1</v>
      </c>
      <c r="K45" s="8">
        <v>12</v>
      </c>
      <c r="L45" s="8">
        <v>5.0999999999999996</v>
      </c>
      <c r="M45" s="9">
        <f>K45/K50</f>
        <v>1.7347786078851155E-3</v>
      </c>
      <c r="N45" s="7">
        <v>5</v>
      </c>
      <c r="O45" s="8">
        <v>297</v>
      </c>
      <c r="P45" s="8">
        <v>69.145700000000005</v>
      </c>
      <c r="Q45" s="19">
        <f>O45/O50</f>
        <v>4.4269714738938044E-2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W45/W50</f>
        <v>0.96463022508038587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AE45/AE50</f>
        <v>6.6115702479338845E-2</v>
      </c>
      <c r="AH45" s="23">
        <v>1</v>
      </c>
      <c r="AI45" s="10">
        <v>19.5</v>
      </c>
      <c r="AJ45" s="34">
        <v>5.7919</v>
      </c>
      <c r="AK45" s="20">
        <f>AI45/AI50</f>
        <v>6.7346044352377989E-3</v>
      </c>
      <c r="AL45" s="7"/>
      <c r="AM45" s="183"/>
      <c r="AN45" s="9"/>
      <c r="AO45" s="17"/>
      <c r="AP45" s="141">
        <f>B45+F45+J45+N45+R45+V45+Z45+AD45+AH45+AL45</f>
        <v>13</v>
      </c>
      <c r="AQ45" s="8">
        <f>C45+G45+K45+O45+S45+W45+AA45+AE45+AI45</f>
        <v>3837.5</v>
      </c>
      <c r="AR45" s="8">
        <f>D45+H45+L45+P45+T45+X45+AB45+AF45+AJ45</f>
        <v>1790.2575999999999</v>
      </c>
      <c r="AS45" s="9">
        <f>AR45/AR50</f>
        <v>0.10041075309086224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9.7626599733869876E-2</v>
      </c>
      <c r="F46" s="7">
        <v>3</v>
      </c>
      <c r="G46" s="8">
        <v>1086</v>
      </c>
      <c r="H46" s="8">
        <v>505.875</v>
      </c>
      <c r="I46" s="9">
        <f>G46/G50</f>
        <v>0.33588636871360128</v>
      </c>
      <c r="J46" s="7">
        <v>1</v>
      </c>
      <c r="K46" s="8">
        <v>233</v>
      </c>
      <c r="L46" s="8">
        <v>82</v>
      </c>
      <c r="M46" s="9">
        <f>K46/K50</f>
        <v>3.3683617969769326E-2</v>
      </c>
      <c r="N46" s="7">
        <v>3</v>
      </c>
      <c r="O46" s="8">
        <v>1119.81</v>
      </c>
      <c r="P46" s="8">
        <v>528.17656499999998</v>
      </c>
      <c r="Q46" s="19">
        <f>O46/O50</f>
        <v>0.16691471131922631</v>
      </c>
      <c r="R46" s="42">
        <v>2</v>
      </c>
      <c r="S46" s="10">
        <v>897.40149899999994</v>
      </c>
      <c r="T46" s="34">
        <v>321.25493299999999</v>
      </c>
      <c r="U46" s="20">
        <f>S46/S50</f>
        <v>8.3189774579465664E-2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3.4536433001219481E-2</v>
      </c>
      <c r="AL46" s="7"/>
      <c r="AM46" s="183"/>
      <c r="AN46" s="9"/>
      <c r="AO46" s="17"/>
      <c r="AP46" s="141">
        <f>B46+F46+J46+N46+R46+V46+Z46+AD46+AH46</f>
        <v>11</v>
      </c>
      <c r="AQ46" s="8">
        <f>C46+G46+K46+O46+S46+W46+AA46+AE46+AI46</f>
        <v>3836.211499</v>
      </c>
      <c r="AR46" s="8">
        <f>D46+H46+L46+P46+T46+X46+AB46+AF46+AJ46</f>
        <v>1513.0189479999999</v>
      </c>
      <c r="AS46" s="11">
        <f>AR46/AR50</f>
        <v>8.4861179759507313E-2</v>
      </c>
    </row>
    <row r="47" spans="1:45" ht="42.75" x14ac:dyDescent="0.2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AE47/AE50</f>
        <v>3.0578512396694214E-2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0.33057851239669422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1.1217464245465261E-2</v>
      </c>
    </row>
    <row r="50" spans="1:45" s="60" customFormat="1" ht="24.75" customHeight="1" thickBot="1" x14ac:dyDescent="0.3">
      <c r="A50" s="49" t="s">
        <v>3</v>
      </c>
      <c r="B50" s="61">
        <f>SUM(B43:B49)</f>
        <v>30</v>
      </c>
      <c r="C50" s="63">
        <f>SUM(C43:C49)</f>
        <v>4097.2440000000006</v>
      </c>
      <c r="D50" s="61">
        <f>SUM(D43:D49)</f>
        <v>1307.834484</v>
      </c>
      <c r="E50" s="62">
        <f>SUM(E43:E49)</f>
        <v>0.99999999999999989</v>
      </c>
      <c r="F50" s="61">
        <f>SUM(F43:F49)</f>
        <v>29</v>
      </c>
      <c r="G50" s="63">
        <f>SUM(G43:G48)</f>
        <v>3233.2363</v>
      </c>
      <c r="H50" s="63">
        <f>SUM(H43:H48)</f>
        <v>1420.0822539999999</v>
      </c>
      <c r="I50" s="62">
        <f>SUM(I43:I48)</f>
        <v>1</v>
      </c>
      <c r="J50" s="61">
        <f>SUM(J43:J48)</f>
        <v>34</v>
      </c>
      <c r="K50" s="63">
        <f>SUM(K43:K48)</f>
        <v>6917.3091859999995</v>
      </c>
      <c r="L50" s="63">
        <f t="shared" ref="L50:Q50" si="16">SUM(L43:L48)</f>
        <v>3267.7771509999998</v>
      </c>
      <c r="M50" s="62">
        <f t="shared" si="16"/>
        <v>1</v>
      </c>
      <c r="N50" s="61">
        <f t="shared" si="16"/>
        <v>39</v>
      </c>
      <c r="O50" s="63">
        <f t="shared" si="16"/>
        <v>6708.8753959999995</v>
      </c>
      <c r="P50" s="63">
        <f t="shared" si="16"/>
        <v>3048.7115240000003</v>
      </c>
      <c r="Q50" s="62">
        <f t="shared" si="16"/>
        <v>1</v>
      </c>
      <c r="R50" s="61">
        <f t="shared" ref="R50:AB50" si="17">SUM(R43:R48)</f>
        <v>13</v>
      </c>
      <c r="S50" s="63">
        <f t="shared" si="17"/>
        <v>10787.401499</v>
      </c>
      <c r="T50" s="63">
        <f t="shared" si="17"/>
        <v>4091.7039279999999</v>
      </c>
      <c r="U50" s="62">
        <f t="shared" si="17"/>
        <v>1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1</v>
      </c>
      <c r="Z50" s="64">
        <f>SUM(Z43:Z48)</f>
        <v>13</v>
      </c>
      <c r="AA50" s="63">
        <f t="shared" si="17"/>
        <v>3437.2</v>
      </c>
      <c r="AB50" s="63">
        <f t="shared" si="17"/>
        <v>937.32104900000002</v>
      </c>
      <c r="AC50" s="62">
        <f>SUM(AC43:AC48)</f>
        <v>1</v>
      </c>
      <c r="AD50" s="61">
        <f>SUM(AD43:AD49)</f>
        <v>12</v>
      </c>
      <c r="AE50" s="63">
        <f>SUM(AE43:AE49)</f>
        <v>1210</v>
      </c>
      <c r="AF50" s="63">
        <f>AF43+AF44+AF48</f>
        <v>320.66273999999999</v>
      </c>
      <c r="AG50" s="56">
        <f>AG43+AG44+AG48</f>
        <v>0.57272727272727275</v>
      </c>
      <c r="AH50" s="64">
        <f t="shared" ref="AH50:AN50" si="18">SUM(AH43:AH49)</f>
        <v>6</v>
      </c>
      <c r="AI50" s="63">
        <f>SUM(AI43:AI49)</f>
        <v>2895.4929999999999</v>
      </c>
      <c r="AJ50" s="63">
        <f t="shared" si="18"/>
        <v>1388.9736989999999</v>
      </c>
      <c r="AK50" s="62">
        <f t="shared" si="18"/>
        <v>0.99999999999999989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0.99999999999999989</v>
      </c>
      <c r="AP50" s="156">
        <f>SUM(AP43:AP49)</f>
        <v>185</v>
      </c>
      <c r="AQ50" s="154">
        <f>SUM(AQ43:AQ49)</f>
        <v>43042.259380999996</v>
      </c>
      <c r="AR50" s="59">
        <f>SUM(AR43:AR49)</f>
        <v>17829.341429</v>
      </c>
      <c r="AS50" s="56">
        <f>SUM(AS43:AS49)</f>
        <v>0.99904347560632489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2" t="s">
        <v>54</v>
      </c>
      <c r="B54" s="252"/>
      <c r="C54" s="252"/>
      <c r="D54" s="252"/>
      <c r="E54" s="252"/>
      <c r="F54" s="252"/>
      <c r="G54" s="252"/>
      <c r="H54" s="252"/>
      <c r="I54" s="252"/>
      <c r="J54" s="252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7" t="s">
        <v>42</v>
      </c>
      <c r="B55" s="249" t="s">
        <v>22</v>
      </c>
      <c r="C55" s="250"/>
      <c r="D55" s="251"/>
      <c r="E55" s="102"/>
      <c r="F55" s="236" t="s">
        <v>23</v>
      </c>
      <c r="G55" s="237"/>
      <c r="H55" s="237"/>
      <c r="I55" s="238"/>
      <c r="J55" s="236" t="s">
        <v>19</v>
      </c>
      <c r="K55" s="237"/>
      <c r="L55" s="237"/>
      <c r="M55" s="239"/>
      <c r="N55" s="240" t="s">
        <v>31</v>
      </c>
      <c r="O55" s="237"/>
      <c r="P55" s="237"/>
      <c r="Q55" s="239"/>
      <c r="R55" s="255" t="s">
        <v>28</v>
      </c>
      <c r="S55" s="255"/>
      <c r="T55" s="255"/>
      <c r="U55" s="255"/>
      <c r="V55" s="236" t="s">
        <v>39</v>
      </c>
      <c r="W55" s="237"/>
      <c r="X55" s="237"/>
      <c r="Y55" s="239"/>
      <c r="Z55" s="240" t="s">
        <v>27</v>
      </c>
      <c r="AA55" s="237"/>
      <c r="AB55" s="237"/>
      <c r="AC55" s="239"/>
      <c r="AD55" s="236" t="s">
        <v>38</v>
      </c>
      <c r="AE55" s="237"/>
      <c r="AF55" s="237"/>
      <c r="AG55" s="238"/>
      <c r="AH55" s="256" t="s">
        <v>29</v>
      </c>
      <c r="AI55" s="256"/>
      <c r="AJ55" s="256"/>
      <c r="AK55" s="256"/>
      <c r="AL55" s="259" t="s">
        <v>51</v>
      </c>
      <c r="AM55" s="260"/>
      <c r="AN55" s="260"/>
      <c r="AO55" s="261"/>
      <c r="AP55" s="256" t="s">
        <v>20</v>
      </c>
      <c r="AQ55" s="256"/>
      <c r="AR55" s="256"/>
      <c r="AS55" s="257"/>
    </row>
    <row r="56" spans="1:45" s="78" customFormat="1" ht="45.75" thickBot="1" x14ac:dyDescent="0.3">
      <c r="A56" s="248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9.7846259583271075E-2</v>
      </c>
      <c r="F57" s="14">
        <v>7</v>
      </c>
      <c r="G57" s="8">
        <v>822.9</v>
      </c>
      <c r="H57" s="33">
        <v>403.45</v>
      </c>
      <c r="I57" s="18">
        <f>G57/G61</f>
        <v>0.25451279264679788</v>
      </c>
      <c r="J57" s="127">
        <v>10</v>
      </c>
      <c r="K57" s="8">
        <v>1959.299186</v>
      </c>
      <c r="L57" s="166">
        <v>944.49536999999998</v>
      </c>
      <c r="M57" s="113">
        <f>K57/K61</f>
        <v>0.28283697657955237</v>
      </c>
      <c r="N57" s="128">
        <v>10</v>
      </c>
      <c r="O57" s="130">
        <v>448.71</v>
      </c>
      <c r="P57" s="130">
        <v>160.94953000000001</v>
      </c>
      <c r="Q57" s="129">
        <f>O57/O61</f>
        <v>6.5420345770048752E-2</v>
      </c>
      <c r="R57" s="25">
        <v>3</v>
      </c>
      <c r="S57" s="8">
        <v>1135</v>
      </c>
      <c r="T57" s="33">
        <v>436.50706500000001</v>
      </c>
      <c r="U57" s="18">
        <f>S57/S61</f>
        <v>0.10011112335574525</v>
      </c>
      <c r="V57" s="123">
        <v>1</v>
      </c>
      <c r="W57" s="124">
        <v>1000</v>
      </c>
      <c r="X57" s="124">
        <v>500</v>
      </c>
      <c r="Y57" s="129">
        <f>W57/W61</f>
        <v>0.24330900243309003</v>
      </c>
      <c r="Z57" s="25">
        <v>1</v>
      </c>
      <c r="AA57" s="8">
        <v>12.5</v>
      </c>
      <c r="AB57" s="8">
        <v>0.90039400000000003</v>
      </c>
      <c r="AC57" s="17">
        <f>AA57/AA61</f>
        <v>3.6366810194344234E-3</v>
      </c>
      <c r="AD57" s="21">
        <v>2</v>
      </c>
      <c r="AE57" s="22">
        <v>500</v>
      </c>
      <c r="AF57" s="22">
        <v>250</v>
      </c>
      <c r="AG57" s="159">
        <f>AE57/AE61</f>
        <v>0.38167938931297712</v>
      </c>
      <c r="AH57" s="21">
        <v>1</v>
      </c>
      <c r="AI57" s="22">
        <v>2200</v>
      </c>
      <c r="AJ57" s="22">
        <v>1100</v>
      </c>
      <c r="AK57" s="191">
        <f>AI57/AI61</f>
        <v>0.7598015260268286</v>
      </c>
      <c r="AL57" s="197"/>
      <c r="AM57" s="197"/>
      <c r="AN57" s="197"/>
      <c r="AO57" s="197"/>
      <c r="AP57" s="192">
        <f>B57+F57+J57+N57+R57+V57+Z57+AD57+AH57</f>
        <v>40</v>
      </c>
      <c r="AQ57" s="22">
        <f t="shared" ref="AQ57:AR57" si="19">C57+G57+K57+O57+S57+W57+AA57+AE57+AI57</f>
        <v>8479.3091860000004</v>
      </c>
      <c r="AR57" s="22">
        <f t="shared" si="19"/>
        <v>3953.7093089999998</v>
      </c>
      <c r="AS57" s="159">
        <f>AQ57/AQ61</f>
        <v>0.18904976701334128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0.293184882325778</v>
      </c>
      <c r="F58" s="14">
        <v>20</v>
      </c>
      <c r="G58" s="8">
        <v>1290.3362999999999</v>
      </c>
      <c r="H58" s="33">
        <v>498.63225399999999</v>
      </c>
      <c r="I58" s="18">
        <f>G58/G61</f>
        <v>0.39908505914027997</v>
      </c>
      <c r="J58" s="127">
        <v>23</v>
      </c>
      <c r="K58" s="124">
        <v>4345.01</v>
      </c>
      <c r="L58" s="124">
        <v>2054.0417809999999</v>
      </c>
      <c r="M58" s="113">
        <f>K58/K61</f>
        <v>0.62722911354688882</v>
      </c>
      <c r="N58" s="128">
        <v>28</v>
      </c>
      <c r="O58" s="124">
        <v>3260.1653959999999</v>
      </c>
      <c r="P58" s="124">
        <v>1405.0757940000001</v>
      </c>
      <c r="Q58" s="129">
        <f>O58/O61</f>
        <v>0.47532069147972611</v>
      </c>
      <c r="R58" s="25">
        <v>8</v>
      </c>
      <c r="S58" s="8">
        <v>6630</v>
      </c>
      <c r="T58" s="33">
        <v>2140.4489950000002</v>
      </c>
      <c r="U58" s="18">
        <f>S58/S61</f>
        <v>0.58479008621021233</v>
      </c>
      <c r="V58" s="123">
        <v>4</v>
      </c>
      <c r="W58" s="180">
        <v>3110</v>
      </c>
      <c r="X58" s="180">
        <v>1555</v>
      </c>
      <c r="Y58" s="129">
        <f>W58/W61</f>
        <v>0.75669099756690994</v>
      </c>
      <c r="Z58" s="25">
        <v>11</v>
      </c>
      <c r="AA58" s="8">
        <v>3261.7</v>
      </c>
      <c r="AB58" s="8">
        <v>894.06897000000004</v>
      </c>
      <c r="AC58" s="17">
        <f>AA58/AA61</f>
        <v>0.94894099848714064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5</v>
      </c>
      <c r="AI58" s="8">
        <v>695.49300000000005</v>
      </c>
      <c r="AJ58" s="8">
        <v>288.97369900000001</v>
      </c>
      <c r="AK58" s="18">
        <f>AI58/AI61</f>
        <v>0.24019847397317143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131</v>
      </c>
      <c r="AQ58" s="8">
        <f>C58+G58+K58+O58+S58+W58+AA58+AE58+AI58+AM58</f>
        <v>25119.454696000001</v>
      </c>
      <c r="AR58" s="8">
        <f>D58+H58+L58+P58+T58+X58+AB58+AF58+AJ58+AN58</f>
        <v>9745.0203970000002</v>
      </c>
      <c r="AS58" s="17">
        <f>AQ58/AQ61</f>
        <v>0.56004881454513589</v>
      </c>
    </row>
    <row r="59" spans="1:45" s="30" customFormat="1" ht="25.5" customHeight="1" x14ac:dyDescent="0.25">
      <c r="A59" s="24" t="s">
        <v>45</v>
      </c>
      <c r="B59" s="123">
        <v>7</v>
      </c>
      <c r="C59" s="124">
        <v>2145.0940000000001</v>
      </c>
      <c r="D59" s="125">
        <v>765.56596999999999</v>
      </c>
      <c r="E59" s="126">
        <f>C59/C61</f>
        <v>0.52354558332381462</v>
      </c>
      <c r="F59" s="14">
        <v>2</v>
      </c>
      <c r="G59" s="8">
        <v>1120</v>
      </c>
      <c r="H59" s="33">
        <v>518</v>
      </c>
      <c r="I59" s="18">
        <f>G59/G61</f>
        <v>0.34640214821292215</v>
      </c>
      <c r="J59" s="127">
        <v>1</v>
      </c>
      <c r="K59" s="124">
        <v>233</v>
      </c>
      <c r="L59" s="124">
        <v>82</v>
      </c>
      <c r="M59" s="113">
        <f>K59/K61</f>
        <v>3.3634993580319746E-2</v>
      </c>
      <c r="N59" s="128">
        <v>2</v>
      </c>
      <c r="O59" s="124">
        <v>3150</v>
      </c>
      <c r="P59" s="124">
        <v>1552.6862000000001</v>
      </c>
      <c r="Q59" s="129">
        <f>O59/O61</f>
        <v>0.45925896275022521</v>
      </c>
      <c r="R59" s="25">
        <v>1</v>
      </c>
      <c r="S59" s="8">
        <v>472.401499</v>
      </c>
      <c r="T59" s="33">
        <v>108.75493299999999</v>
      </c>
      <c r="U59" s="18">
        <f>S59/S61</f>
        <v>4.1667528405134768E-2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4.7422320493424881E-2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14</v>
      </c>
      <c r="AQ59" s="8">
        <f>C59+G59+K59+O59+S59+W59+AA59+AE59+AI59</f>
        <v>7283.4954989999997</v>
      </c>
      <c r="AR59" s="8">
        <f>D59+H59+L59+P59+T59+X59+AB59+AF59+AJ59</f>
        <v>3069.3587880000005</v>
      </c>
      <c r="AS59" s="17">
        <f>AQ59/AQ61</f>
        <v>0.16238859757609855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8.542327476713614E-2</v>
      </c>
      <c r="F60" s="14"/>
      <c r="G60" s="8"/>
      <c r="H60" s="33"/>
      <c r="I60" s="20"/>
      <c r="J60" s="114">
        <v>1</v>
      </c>
      <c r="K60" s="83">
        <v>390</v>
      </c>
      <c r="L60" s="83">
        <v>191.5</v>
      </c>
      <c r="M60" s="115">
        <f>K60/K61</f>
        <v>5.6298916293239055E-2</v>
      </c>
      <c r="N60" s="89"/>
      <c r="O60" s="83"/>
      <c r="P60" s="83"/>
      <c r="Q60" s="84"/>
      <c r="R60" s="42">
        <v>2</v>
      </c>
      <c r="S60" s="10">
        <v>3100</v>
      </c>
      <c r="T60" s="34">
        <v>1550</v>
      </c>
      <c r="U60" s="20">
        <f>S60/S61</f>
        <v>0.27343126202890772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5</v>
      </c>
      <c r="AQ60" s="8">
        <f>C60+G60+K60+O60+S60+W60+AA60+AE60+AI60+AM60</f>
        <v>3970</v>
      </c>
      <c r="AR60" s="8">
        <f>D60+H60+L60+P60+T60+X60+AB60+AF60+AJ60+AN60</f>
        <v>1829.52</v>
      </c>
      <c r="AS60" s="17">
        <f>AQ60/AQ61</f>
        <v>8.8512820865424321E-2</v>
      </c>
    </row>
    <row r="61" spans="1:45" s="86" customFormat="1" ht="21.75" customHeight="1" thickBot="1" x14ac:dyDescent="0.3">
      <c r="A61" s="85" t="s">
        <v>3</v>
      </c>
      <c r="B61" s="94">
        <f t="shared" ref="B61:M61" si="21">SUM(B57:B60)</f>
        <v>30</v>
      </c>
      <c r="C61" s="94">
        <f t="shared" si="21"/>
        <v>4097.2440000000006</v>
      </c>
      <c r="D61" s="103">
        <f t="shared" si="21"/>
        <v>1307.834484</v>
      </c>
      <c r="E61" s="104">
        <f t="shared" si="21"/>
        <v>0.99999999999999989</v>
      </c>
      <c r="F61" s="61">
        <f t="shared" si="21"/>
        <v>29</v>
      </c>
      <c r="G61" s="63">
        <f>SUM(G57:G60)</f>
        <v>3233.2363</v>
      </c>
      <c r="H61" s="63">
        <f t="shared" si="21"/>
        <v>1420.0822539999999</v>
      </c>
      <c r="I61" s="62">
        <f t="shared" si="21"/>
        <v>1</v>
      </c>
      <c r="J61" s="107">
        <f t="shared" si="21"/>
        <v>35</v>
      </c>
      <c r="K61" s="108">
        <f t="shared" si="21"/>
        <v>6927.3091860000004</v>
      </c>
      <c r="L61" s="109">
        <f t="shared" si="21"/>
        <v>3272.037151</v>
      </c>
      <c r="M61" s="56">
        <f t="shared" si="21"/>
        <v>1</v>
      </c>
      <c r="N61" s="112">
        <f>SUM(N57:N60)</f>
        <v>40</v>
      </c>
      <c r="O61" s="111">
        <f>SUM(O57:O60)</f>
        <v>6858.8753959999995</v>
      </c>
      <c r="P61" s="111">
        <f>SUM(P57:P60)</f>
        <v>3118.7115240000003</v>
      </c>
      <c r="Q61" s="106">
        <f>SUM(Q57:Q60)</f>
        <v>1</v>
      </c>
      <c r="R61" s="55">
        <f>SUM(R57:R60)</f>
        <v>14</v>
      </c>
      <c r="S61" s="58">
        <f t="shared" ref="S61:U61" si="22">SUM(S57:S60)</f>
        <v>11337.401499</v>
      </c>
      <c r="T61" s="59">
        <f t="shared" si="22"/>
        <v>4235.7109930000006</v>
      </c>
      <c r="U61" s="100">
        <f t="shared" si="22"/>
        <v>1</v>
      </c>
      <c r="V61" s="94">
        <f t="shared" ref="V61:AS61" si="23">SUM(V57:V60)</f>
        <v>5</v>
      </c>
      <c r="W61" s="120">
        <f>SUM(W57:W60)</f>
        <v>4110</v>
      </c>
      <c r="X61" s="121">
        <f>SUM(X57:X60)</f>
        <v>2055</v>
      </c>
      <c r="Y61" s="122">
        <f t="shared" si="23"/>
        <v>1</v>
      </c>
      <c r="Z61" s="55">
        <f t="shared" si="23"/>
        <v>13</v>
      </c>
      <c r="AA61" s="58">
        <f t="shared" si="23"/>
        <v>3437.2</v>
      </c>
      <c r="AB61" s="58">
        <f t="shared" si="23"/>
        <v>937.32104900000002</v>
      </c>
      <c r="AC61" s="54">
        <f t="shared" si="23"/>
        <v>0.99999999999999989</v>
      </c>
      <c r="AD61" s="50">
        <f t="shared" si="23"/>
        <v>13</v>
      </c>
      <c r="AE61" s="58">
        <f t="shared" si="23"/>
        <v>1310</v>
      </c>
      <c r="AF61" s="58">
        <f t="shared" si="23"/>
        <v>603.93193999999994</v>
      </c>
      <c r="AG61" s="54">
        <f t="shared" si="23"/>
        <v>1</v>
      </c>
      <c r="AH61" s="50">
        <f>SUM(AH57:AH60)</f>
        <v>6</v>
      </c>
      <c r="AI61" s="58">
        <f t="shared" si="23"/>
        <v>2895.4929999999999</v>
      </c>
      <c r="AJ61" s="59">
        <f t="shared" si="23"/>
        <v>1388.9736990000001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190</v>
      </c>
      <c r="AQ61" s="193">
        <f>SUM(AQ57:AQ60)</f>
        <v>44852.259380999996</v>
      </c>
      <c r="AR61" s="58">
        <f>SUM(AR57:AR60)</f>
        <v>18597.608494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07"/>
      <c r="AR62" s="20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2020-11-06T09:40:32Z</dcterms:modified>
</cp:coreProperties>
</file>